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0955" windowHeight="9975"/>
  </bookViews>
  <sheets>
    <sheet name="Calculations" sheetId="1" r:id="rId1"/>
    <sheet name="Cutting List" sheetId="2" r:id="rId2"/>
    <sheet name="Divider drawing" sheetId="4" r:id="rId3"/>
  </sheets>
  <calcPr calcId="144525"/>
</workbook>
</file>

<file path=xl/calcChain.xml><?xml version="1.0" encoding="utf-8"?>
<calcChain xmlns="http://schemas.openxmlformats.org/spreadsheetml/2006/main">
  <c r="C28" i="1" l="1"/>
  <c r="C26" i="1"/>
  <c r="C25" i="1"/>
  <c r="E24" i="1"/>
  <c r="D12" i="1"/>
  <c r="B14" i="4" l="1"/>
  <c r="E29" i="4"/>
  <c r="D7" i="4"/>
  <c r="G8" i="2" l="1"/>
  <c r="G9" i="2"/>
  <c r="G10" i="2"/>
  <c r="G12" i="2"/>
  <c r="G13" i="2"/>
  <c r="G7" i="2"/>
  <c r="I13" i="2"/>
  <c r="I12" i="2"/>
  <c r="I8" i="2"/>
  <c r="I9" i="2"/>
  <c r="I10" i="2"/>
  <c r="I7" i="2"/>
  <c r="B8" i="2"/>
  <c r="E8" i="2"/>
  <c r="J8" i="2"/>
  <c r="B9" i="2"/>
  <c r="E9" i="2"/>
  <c r="J9" i="2"/>
  <c r="B10" i="2"/>
  <c r="E10" i="2"/>
  <c r="J10" i="2"/>
  <c r="B12" i="2"/>
  <c r="E12" i="2"/>
  <c r="J12" i="2"/>
  <c r="B13" i="2"/>
  <c r="C13" i="2"/>
  <c r="E13" i="2"/>
  <c r="J13" i="2"/>
  <c r="E7" i="2"/>
  <c r="J7" i="2"/>
  <c r="B7" i="2"/>
  <c r="E29" i="1"/>
  <c r="C29" i="1"/>
  <c r="E25" i="1"/>
  <c r="E27" i="1" s="1"/>
  <c r="D11" i="1"/>
  <c r="C24" i="1"/>
  <c r="C27" i="1" s="1"/>
  <c r="C10" i="2" s="1"/>
  <c r="F28" i="1"/>
  <c r="F12" i="2" s="1"/>
  <c r="H12" i="2" s="1"/>
  <c r="F29" i="1"/>
  <c r="F13" i="2" s="1"/>
  <c r="H13" i="2" s="1"/>
  <c r="D28" i="1"/>
  <c r="D12" i="2" s="1"/>
  <c r="D29" i="1"/>
  <c r="D13" i="2" s="1"/>
  <c r="D19" i="1"/>
  <c r="D25" i="1"/>
  <c r="D8" i="2" s="1"/>
  <c r="F25" i="1"/>
  <c r="F8" i="2" s="1"/>
  <c r="H8" i="2" s="1"/>
  <c r="D26" i="1"/>
  <c r="D9" i="2" s="1"/>
  <c r="F26" i="1"/>
  <c r="F9" i="2" s="1"/>
  <c r="H9" i="2" s="1"/>
  <c r="D27" i="1"/>
  <c r="D10" i="2" s="1"/>
  <c r="F27" i="1"/>
  <c r="F10" i="2" s="1"/>
  <c r="H10" i="2" s="1"/>
  <c r="F24" i="1"/>
  <c r="F7" i="2" s="1"/>
  <c r="H7" i="2" s="1"/>
  <c r="D24" i="1"/>
  <c r="D7" i="2" s="1"/>
  <c r="D15" i="1"/>
  <c r="D10" i="1"/>
  <c r="D9" i="1"/>
  <c r="D8" i="1"/>
  <c r="C12" i="2" l="1"/>
  <c r="B23" i="4"/>
  <c r="I17" i="4"/>
  <c r="C9" i="2"/>
  <c r="C8" i="2"/>
  <c r="C7" i="2"/>
  <c r="E26" i="1"/>
  <c r="E28" i="1" s="1"/>
</calcChain>
</file>

<file path=xl/sharedStrings.xml><?xml version="1.0" encoding="utf-8"?>
<sst xmlns="http://schemas.openxmlformats.org/spreadsheetml/2006/main" count="91" uniqueCount="71">
  <si>
    <t>telescope length</t>
  </si>
  <si>
    <t>mm</t>
  </si>
  <si>
    <t>cm</t>
  </si>
  <si>
    <t>inches</t>
  </si>
  <si>
    <t>Calculation units (select)</t>
  </si>
  <si>
    <t>telescope main tube diameter</t>
  </si>
  <si>
    <t>telescope max diameter</t>
  </si>
  <si>
    <t>Preferred Units</t>
  </si>
  <si>
    <t>Telescope Dimensions</t>
  </si>
  <si>
    <t>Timber Dimensions</t>
  </si>
  <si>
    <t>timber thickness</t>
  </si>
  <si>
    <t>Calculated Part Sizes</t>
  </si>
  <si>
    <t>side walls</t>
  </si>
  <si>
    <t>length</t>
  </si>
  <si>
    <t>width</t>
  </si>
  <si>
    <t>end walls</t>
  </si>
  <si>
    <t>No. required</t>
  </si>
  <si>
    <t>dividers</t>
  </si>
  <si>
    <t>lid and base</t>
  </si>
  <si>
    <t>timber type (select)</t>
  </si>
  <si>
    <t>plywood</t>
  </si>
  <si>
    <t>MDF</t>
  </si>
  <si>
    <t>softwood</t>
  </si>
  <si>
    <t>Padding Dimensions</t>
  </si>
  <si>
    <t>padding thickness</t>
  </si>
  <si>
    <t>padding type</t>
  </si>
  <si>
    <t>carpet</t>
  </si>
  <si>
    <t>neoprene</t>
  </si>
  <si>
    <t>foam</t>
  </si>
  <si>
    <t>felt</t>
  </si>
  <si>
    <t>Materials</t>
  </si>
  <si>
    <t>Paddings</t>
  </si>
  <si>
    <t>Units</t>
  </si>
  <si>
    <t>end padding</t>
  </si>
  <si>
    <t>divider cut-out padding strips</t>
  </si>
  <si>
    <t xml:space="preserve"> </t>
  </si>
  <si>
    <t>x2 Off</t>
  </si>
  <si>
    <t>x4 Off</t>
  </si>
  <si>
    <t>Sky at Night Magazine</t>
  </si>
  <si>
    <t>Telescope Case Cutting List</t>
  </si>
  <si>
    <t>Length</t>
  </si>
  <si>
    <t>Width</t>
  </si>
  <si>
    <t>Thickness</t>
  </si>
  <si>
    <t>Material</t>
  </si>
  <si>
    <t>required?</t>
  </si>
  <si>
    <t>q</t>
  </si>
  <si>
    <t>Number</t>
  </si>
  <si>
    <t>Part</t>
  </si>
  <si>
    <t>Telescope Case Dimensions</t>
  </si>
  <si>
    <t>a</t>
  </si>
  <si>
    <t>b</t>
  </si>
  <si>
    <t>c</t>
  </si>
  <si>
    <t>d</t>
  </si>
  <si>
    <t>e</t>
  </si>
  <si>
    <t>f</t>
  </si>
  <si>
    <t>add more options to these lists to suit your project</t>
  </si>
  <si>
    <t>enter the dimensions of your telescope, chosen units and choice of materials in the yellow cells below</t>
  </si>
  <si>
    <t>A</t>
  </si>
  <si>
    <t>B</t>
  </si>
  <si>
    <t>C</t>
  </si>
  <si>
    <t>D</t>
  </si>
  <si>
    <t>Print off this cutting list once you have checked all the details on the "Calculations" worksheet. Take it to your timber yard or use it to mark out and cut your own parts</t>
  </si>
  <si>
    <t>Print off this drawing and use it to mark out the cut-outs in each divider.</t>
  </si>
  <si>
    <t>Telescope Case Divider Layout</t>
  </si>
  <si>
    <t>diameter</t>
  </si>
  <si>
    <t>saw cut</t>
  </si>
  <si>
    <t>cut out</t>
  </si>
  <si>
    <t>(optional) finder/focusser height above max diameter</t>
  </si>
  <si>
    <t>E</t>
  </si>
  <si>
    <t>(optional) dovetail height below max diameter</t>
  </si>
  <si>
    <t>Note - this drawing is not to scale!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</si>
</sst>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sz val="20"/>
      <color theme="1"/>
      <name val="Wingdings"/>
      <charset val="2"/>
    </font>
    <font>
      <sz val="11"/>
      <color rgb="FFFF0000"/>
      <name val="Calibri"/>
      <family val="2"/>
      <scheme val="minor"/>
    </font>
    <font>
      <sz val="11"/>
      <color theme="4"/>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0">
    <xf numFmtId="0" fontId="0" fillId="0" borderId="0" xfId="0"/>
    <xf numFmtId="0" fontId="1" fillId="0" borderId="0" xfId="0" applyFont="1"/>
    <xf numFmtId="0" fontId="0" fillId="0" borderId="0" xfId="0" applyAlignment="1">
      <alignment horizontal="center"/>
    </xf>
    <xf numFmtId="0" fontId="0" fillId="0" borderId="1" xfId="0" applyBorder="1"/>
    <xf numFmtId="0" fontId="1" fillId="0" borderId="1" xfId="0" applyFont="1" applyBorder="1"/>
    <xf numFmtId="0" fontId="0" fillId="0" borderId="1" xfId="0" applyBorder="1" applyAlignment="1">
      <alignment horizontal="center"/>
    </xf>
    <xf numFmtId="1" fontId="0" fillId="0" borderId="1" xfId="0" applyNumberFormat="1" applyBorder="1" applyAlignment="1">
      <alignment horizontal="center"/>
    </xf>
    <xf numFmtId="0" fontId="1" fillId="0" borderId="1"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left"/>
    </xf>
    <xf numFmtId="1" fontId="3" fillId="0" borderId="4" xfId="0" applyNumberFormat="1" applyFont="1" applyBorder="1"/>
    <xf numFmtId="0" fontId="3" fillId="0" borderId="5" xfId="0" applyFont="1" applyBorder="1"/>
    <xf numFmtId="164" fontId="3" fillId="0" borderId="2" xfId="0" applyNumberFormat="1" applyFont="1" applyBorder="1"/>
    <xf numFmtId="0" fontId="3" fillId="0" borderId="3" xfId="0" applyFont="1" applyBorder="1"/>
    <xf numFmtId="0" fontId="3" fillId="0" borderId="3" xfId="0" applyFont="1" applyBorder="1" applyAlignment="1">
      <alignment horizontal="center"/>
    </xf>
    <xf numFmtId="0" fontId="3" fillId="0" borderId="1" xfId="0" applyFont="1" applyBorder="1" applyAlignment="1">
      <alignment horizontal="center"/>
    </xf>
    <xf numFmtId="1" fontId="3" fillId="0" borderId="2" xfId="0" applyNumberFormat="1" applyFont="1" applyBorder="1"/>
    <xf numFmtId="0" fontId="3" fillId="0" borderId="0"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4"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1" fontId="3" fillId="0" borderId="12" xfId="0" applyNumberFormat="1" applyFont="1" applyBorder="1"/>
    <xf numFmtId="0" fontId="3" fillId="0" borderId="13" xfId="0" applyFont="1" applyBorder="1"/>
    <xf numFmtId="164" fontId="3" fillId="0" borderId="12" xfId="0" applyNumberFormat="1" applyFont="1" applyBorder="1"/>
    <xf numFmtId="0" fontId="3" fillId="0" borderId="13" xfId="0" applyFont="1" applyBorder="1" applyAlignment="1">
      <alignment horizontal="center"/>
    </xf>
    <xf numFmtId="0" fontId="3" fillId="0" borderId="14" xfId="0" applyFont="1" applyBorder="1" applyAlignment="1">
      <alignment horizontal="center"/>
    </xf>
    <xf numFmtId="0" fontId="4" fillId="0" borderId="15" xfId="0" applyFont="1" applyBorder="1" applyAlignment="1">
      <alignment horizontal="center"/>
    </xf>
    <xf numFmtId="0" fontId="3" fillId="0" borderId="0" xfId="0" applyFont="1"/>
    <xf numFmtId="0" fontId="0" fillId="2" borderId="1" xfId="0" applyFill="1" applyBorder="1" applyAlignment="1">
      <alignment horizontal="center"/>
    </xf>
    <xf numFmtId="164" fontId="0" fillId="2" borderId="1" xfId="0" applyNumberFormat="1" applyFill="1" applyBorder="1" applyAlignment="1">
      <alignment horizontal="center"/>
    </xf>
    <xf numFmtId="0" fontId="2" fillId="0" borderId="16" xfId="0" applyFont="1" applyBorder="1"/>
    <xf numFmtId="0" fontId="3" fillId="0" borderId="17" xfId="0" applyFont="1" applyBorder="1"/>
    <xf numFmtId="0" fontId="3" fillId="0" borderId="18" xfId="0" applyFont="1" applyBorder="1"/>
    <xf numFmtId="0" fontId="1" fillId="0" borderId="6"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3" borderId="0" xfId="0" applyFont="1" applyFill="1" applyAlignment="1">
      <alignment wrapText="1"/>
    </xf>
    <xf numFmtId="0" fontId="5" fillId="0" borderId="0" xfId="0" applyFont="1" applyAlignment="1">
      <alignment horizontal="center"/>
    </xf>
    <xf numFmtId="0" fontId="6" fillId="4" borderId="1" xfId="0" applyFont="1" applyFill="1" applyBorder="1" applyAlignment="1">
      <alignment horizontal="center"/>
    </xf>
    <xf numFmtId="0" fontId="0" fillId="0" borderId="0" xfId="0" applyAlignment="1">
      <alignment horizontal="right"/>
    </xf>
    <xf numFmtId="0" fontId="1" fillId="0" borderId="1" xfId="0" applyFont="1" applyBorder="1" applyAlignment="1">
      <alignment horizontal="center"/>
    </xf>
    <xf numFmtId="0" fontId="0" fillId="2" borderId="2" xfId="0" applyFill="1" applyBorder="1" applyAlignment="1">
      <alignment horizontal="center" vertical="top"/>
    </xf>
    <xf numFmtId="0" fontId="0" fillId="2" borderId="17" xfId="0" applyFill="1" applyBorder="1" applyAlignment="1">
      <alignment horizontal="center" vertical="top"/>
    </xf>
    <xf numFmtId="0" fontId="0" fillId="2" borderId="3" xfId="0" applyFill="1" applyBorder="1" applyAlignment="1">
      <alignment horizontal="center" vertical="top"/>
    </xf>
    <xf numFmtId="0" fontId="0" fillId="2" borderId="1" xfId="0" applyFont="1" applyFill="1" applyBorder="1" applyAlignment="1">
      <alignment horizontal="center" wrapText="1"/>
    </xf>
    <xf numFmtId="0" fontId="2" fillId="0" borderId="7" xfId="0" applyFont="1" applyBorder="1" applyAlignment="1">
      <alignment horizontal="center"/>
    </xf>
    <xf numFmtId="0" fontId="0" fillId="2" borderId="1" xfId="0"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536653</xdr:colOff>
      <xdr:row>13</xdr:row>
      <xdr:rowOff>121594</xdr:rowOff>
    </xdr:from>
    <xdr:to>
      <xdr:col>15</xdr:col>
      <xdr:colOff>386429</xdr:colOff>
      <xdr:row>31</xdr:row>
      <xdr:rowOff>96170</xdr:rowOff>
    </xdr:to>
    <xdr:grpSp>
      <xdr:nvGrpSpPr>
        <xdr:cNvPr id="51" name="Group 50"/>
        <xdr:cNvGrpSpPr/>
      </xdr:nvGrpSpPr>
      <xdr:grpSpPr>
        <a:xfrm rot="20706534">
          <a:off x="7461328" y="3045769"/>
          <a:ext cx="4726576" cy="3403576"/>
          <a:chOff x="7613728" y="3541070"/>
          <a:chExt cx="4726576" cy="3403576"/>
        </a:xfrm>
      </xdr:grpSpPr>
      <xdr:sp macro="" textlink="">
        <xdr:nvSpPr>
          <xdr:cNvPr id="41" name="Parallelogram 40"/>
          <xdr:cNvSpPr/>
        </xdr:nvSpPr>
        <xdr:spPr>
          <a:xfrm rot="3510238">
            <a:off x="8687316" y="4589619"/>
            <a:ext cx="2136749" cy="2573305"/>
          </a:xfrm>
          <a:prstGeom prst="parallelogram">
            <a:avLst>
              <a:gd name="adj" fmla="val 74648"/>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sp macro="" textlink="">
        <xdr:nvSpPr>
          <xdr:cNvPr id="38" name="Parallelogram 37"/>
          <xdr:cNvSpPr/>
        </xdr:nvSpPr>
        <xdr:spPr>
          <a:xfrm>
            <a:off x="8181975" y="4257675"/>
            <a:ext cx="3152775" cy="895350"/>
          </a:xfrm>
          <a:prstGeom prst="parallelogram">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grpSp>
        <xdr:nvGrpSpPr>
          <xdr:cNvPr id="47" name="Group 46"/>
          <xdr:cNvGrpSpPr/>
        </xdr:nvGrpSpPr>
        <xdr:grpSpPr>
          <a:xfrm>
            <a:off x="9204403" y="4504090"/>
            <a:ext cx="430801" cy="1375695"/>
            <a:chOff x="7985203" y="3135824"/>
            <a:chExt cx="430801" cy="1375695"/>
          </a:xfrm>
        </xdr:grpSpPr>
        <xdr:sp macro="" textlink="">
          <xdr:nvSpPr>
            <xdr:cNvPr id="45" name="Parallelogram 44"/>
            <xdr:cNvSpPr/>
          </xdr:nvSpPr>
          <xdr:spPr>
            <a:xfrm rot="6259468">
              <a:off x="7512756" y="3608271"/>
              <a:ext cx="1375695" cy="430801"/>
            </a:xfrm>
            <a:prstGeom prst="parallelogram">
              <a:avLst>
                <a:gd name="adj" fmla="val 12441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sp macro="" textlink="">
          <xdr:nvSpPr>
            <xdr:cNvPr id="46" name="Oval 45"/>
            <xdr:cNvSpPr/>
          </xdr:nvSpPr>
          <xdr:spPr>
            <a:xfrm>
              <a:off x="8086725" y="3486150"/>
              <a:ext cx="209550" cy="647700"/>
            </a:xfrm>
            <a:prstGeom prst="ellipse">
              <a:avLst/>
            </a:prstGeom>
            <a:solidFill>
              <a:schemeClr val="bg1"/>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grpSp>
      <xdr:grpSp>
        <xdr:nvGrpSpPr>
          <xdr:cNvPr id="48" name="Group 47"/>
          <xdr:cNvGrpSpPr/>
        </xdr:nvGrpSpPr>
        <xdr:grpSpPr>
          <a:xfrm>
            <a:off x="10528378" y="4504090"/>
            <a:ext cx="430801" cy="1375695"/>
            <a:chOff x="7985203" y="3135824"/>
            <a:chExt cx="430801" cy="1375695"/>
          </a:xfrm>
        </xdr:grpSpPr>
        <xdr:sp macro="" textlink="">
          <xdr:nvSpPr>
            <xdr:cNvPr id="49" name="Parallelogram 48"/>
            <xdr:cNvSpPr/>
          </xdr:nvSpPr>
          <xdr:spPr>
            <a:xfrm rot="6259468">
              <a:off x="7512756" y="3608271"/>
              <a:ext cx="1375695" cy="430801"/>
            </a:xfrm>
            <a:prstGeom prst="parallelogram">
              <a:avLst>
                <a:gd name="adj" fmla="val 12441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sp macro="" textlink="">
          <xdr:nvSpPr>
            <xdr:cNvPr id="50" name="Oval 49"/>
            <xdr:cNvSpPr/>
          </xdr:nvSpPr>
          <xdr:spPr>
            <a:xfrm>
              <a:off x="8086725" y="3486150"/>
              <a:ext cx="209550" cy="647700"/>
            </a:xfrm>
            <a:prstGeom prst="ellipse">
              <a:avLst/>
            </a:prstGeom>
            <a:solidFill>
              <a:schemeClr val="bg1"/>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grpSp>
      <xdr:sp macro="" textlink="">
        <xdr:nvSpPr>
          <xdr:cNvPr id="40" name="Parallelogram 39"/>
          <xdr:cNvSpPr/>
        </xdr:nvSpPr>
        <xdr:spPr>
          <a:xfrm rot="3510238">
            <a:off x="9096889" y="3322792"/>
            <a:ext cx="2136749" cy="2573305"/>
          </a:xfrm>
          <a:prstGeom prst="parallelogram">
            <a:avLst>
              <a:gd name="adj" fmla="val 74648"/>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sp macro="" textlink="">
        <xdr:nvSpPr>
          <xdr:cNvPr id="42" name="Parallelogram 41"/>
          <xdr:cNvSpPr/>
        </xdr:nvSpPr>
        <xdr:spPr>
          <a:xfrm rot="6259468">
            <a:off x="7141281" y="5008445"/>
            <a:ext cx="1375695" cy="430801"/>
          </a:xfrm>
          <a:prstGeom prst="parallelogram">
            <a:avLst>
              <a:gd name="adj" fmla="val 12441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sp macro="" textlink="">
        <xdr:nvSpPr>
          <xdr:cNvPr id="43" name="Parallelogram 42"/>
          <xdr:cNvSpPr/>
        </xdr:nvSpPr>
        <xdr:spPr>
          <a:xfrm>
            <a:off x="8763000" y="5419725"/>
            <a:ext cx="3152775" cy="895350"/>
          </a:xfrm>
          <a:prstGeom prst="parallelogram">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sp macro="" textlink="">
        <xdr:nvSpPr>
          <xdr:cNvPr id="44" name="Parallelogram 43"/>
          <xdr:cNvSpPr/>
        </xdr:nvSpPr>
        <xdr:spPr>
          <a:xfrm rot="6259468">
            <a:off x="11437056" y="5008445"/>
            <a:ext cx="1375695" cy="430801"/>
          </a:xfrm>
          <a:prstGeom prst="parallelogram">
            <a:avLst>
              <a:gd name="adj" fmla="val 12441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grpSp>
    <xdr:clientData/>
  </xdr:twoCellAnchor>
  <xdr:oneCellAnchor>
    <xdr:from>
      <xdr:col>13</xdr:col>
      <xdr:colOff>200025</xdr:colOff>
      <xdr:row>23</xdr:row>
      <xdr:rowOff>85725</xdr:rowOff>
    </xdr:from>
    <xdr:ext cx="252249" cy="264560"/>
    <xdr:sp macro="" textlink="">
      <xdr:nvSpPr>
        <xdr:cNvPr id="54" name="TextBox 53"/>
        <xdr:cNvSpPr txBox="1"/>
      </xdr:nvSpPr>
      <xdr:spPr>
        <a:xfrm>
          <a:off x="10210800" y="4724400"/>
          <a:ext cx="252249"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a</a:t>
          </a:r>
        </a:p>
      </xdr:txBody>
    </xdr:sp>
    <xdr:clientData/>
  </xdr:oneCellAnchor>
  <xdr:oneCellAnchor>
    <xdr:from>
      <xdr:col>8</xdr:col>
      <xdr:colOff>590550</xdr:colOff>
      <xdr:row>21</xdr:row>
      <xdr:rowOff>171450</xdr:rowOff>
    </xdr:from>
    <xdr:ext cx="252249" cy="264560"/>
    <xdr:sp macro="" textlink="">
      <xdr:nvSpPr>
        <xdr:cNvPr id="55" name="TextBox 54"/>
        <xdr:cNvSpPr txBox="1"/>
      </xdr:nvSpPr>
      <xdr:spPr>
        <a:xfrm>
          <a:off x="7553325" y="4429125"/>
          <a:ext cx="252249"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a</a:t>
          </a:r>
        </a:p>
      </xdr:txBody>
    </xdr:sp>
    <xdr:clientData/>
  </xdr:oneCellAnchor>
  <xdr:oneCellAnchor>
    <xdr:from>
      <xdr:col>13</xdr:col>
      <xdr:colOff>228600</xdr:colOff>
      <xdr:row>20</xdr:row>
      <xdr:rowOff>28575</xdr:rowOff>
    </xdr:from>
    <xdr:ext cx="244298" cy="264560"/>
    <xdr:sp macro="" textlink="">
      <xdr:nvSpPr>
        <xdr:cNvPr id="56" name="TextBox 55"/>
        <xdr:cNvSpPr txBox="1"/>
      </xdr:nvSpPr>
      <xdr:spPr>
        <a:xfrm>
          <a:off x="10239375" y="4095750"/>
          <a:ext cx="244298"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c</a:t>
          </a:r>
        </a:p>
      </xdr:txBody>
    </xdr:sp>
    <xdr:clientData/>
  </xdr:oneCellAnchor>
  <xdr:oneCellAnchor>
    <xdr:from>
      <xdr:col>11</xdr:col>
      <xdr:colOff>152400</xdr:colOff>
      <xdr:row>21</xdr:row>
      <xdr:rowOff>171450</xdr:rowOff>
    </xdr:from>
    <xdr:ext cx="244298" cy="264560"/>
    <xdr:sp macro="" textlink="">
      <xdr:nvSpPr>
        <xdr:cNvPr id="57" name="TextBox 56"/>
        <xdr:cNvSpPr txBox="1"/>
      </xdr:nvSpPr>
      <xdr:spPr>
        <a:xfrm>
          <a:off x="8943975" y="4429125"/>
          <a:ext cx="244298"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c</a:t>
          </a:r>
        </a:p>
      </xdr:txBody>
    </xdr:sp>
    <xdr:clientData/>
  </xdr:oneCellAnchor>
  <xdr:oneCellAnchor>
    <xdr:from>
      <xdr:col>9</xdr:col>
      <xdr:colOff>581025</xdr:colOff>
      <xdr:row>19</xdr:row>
      <xdr:rowOff>171450</xdr:rowOff>
    </xdr:from>
    <xdr:ext cx="258789" cy="264560"/>
    <xdr:sp macro="" textlink="">
      <xdr:nvSpPr>
        <xdr:cNvPr id="58" name="TextBox 57"/>
        <xdr:cNvSpPr txBox="1"/>
      </xdr:nvSpPr>
      <xdr:spPr>
        <a:xfrm>
          <a:off x="8153400" y="4048125"/>
          <a:ext cx="258789"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d</a:t>
          </a:r>
        </a:p>
      </xdr:txBody>
    </xdr:sp>
    <xdr:clientData/>
  </xdr:oneCellAnchor>
  <xdr:oneCellAnchor>
    <xdr:from>
      <xdr:col>9</xdr:col>
      <xdr:colOff>276225</xdr:colOff>
      <xdr:row>26</xdr:row>
      <xdr:rowOff>161925</xdr:rowOff>
    </xdr:from>
    <xdr:ext cx="258789" cy="264560"/>
    <xdr:sp macro="" textlink="">
      <xdr:nvSpPr>
        <xdr:cNvPr id="59" name="TextBox 58"/>
        <xdr:cNvSpPr txBox="1"/>
      </xdr:nvSpPr>
      <xdr:spPr>
        <a:xfrm>
          <a:off x="7848600" y="5372100"/>
          <a:ext cx="258789"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d</a:t>
          </a:r>
        </a:p>
      </xdr:txBody>
    </xdr:sp>
    <xdr:clientData/>
  </xdr:oneCellAnchor>
  <xdr:oneCellAnchor>
    <xdr:from>
      <xdr:col>14</xdr:col>
      <xdr:colOff>581025</xdr:colOff>
      <xdr:row>18</xdr:row>
      <xdr:rowOff>85725</xdr:rowOff>
    </xdr:from>
    <xdr:ext cx="258789" cy="264560"/>
    <xdr:sp macro="" textlink="">
      <xdr:nvSpPr>
        <xdr:cNvPr id="60" name="TextBox 59"/>
        <xdr:cNvSpPr txBox="1"/>
      </xdr:nvSpPr>
      <xdr:spPr>
        <a:xfrm>
          <a:off x="11201400" y="3771900"/>
          <a:ext cx="258789"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b</a:t>
          </a:r>
        </a:p>
      </xdr:txBody>
    </xdr:sp>
    <xdr:clientData/>
  </xdr:oneCellAnchor>
  <xdr:oneCellAnchor>
    <xdr:from>
      <xdr:col>8</xdr:col>
      <xdr:colOff>66675</xdr:colOff>
      <xdr:row>24</xdr:row>
      <xdr:rowOff>161925</xdr:rowOff>
    </xdr:from>
    <xdr:ext cx="258789" cy="264560"/>
    <xdr:sp macro="" textlink="">
      <xdr:nvSpPr>
        <xdr:cNvPr id="61" name="TextBox 60"/>
        <xdr:cNvSpPr txBox="1"/>
      </xdr:nvSpPr>
      <xdr:spPr>
        <a:xfrm>
          <a:off x="7029450" y="4991100"/>
          <a:ext cx="258789" cy="26456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0070C0"/>
              </a:solidFill>
            </a:rPr>
            <a:t>b</a:t>
          </a:r>
        </a:p>
      </xdr:txBody>
    </xdr:sp>
    <xdr:clientData/>
  </xdr:oneCellAnchor>
  <xdr:twoCellAnchor>
    <xdr:from>
      <xdr:col>3</xdr:col>
      <xdr:colOff>533400</xdr:colOff>
      <xdr:row>1</xdr:row>
      <xdr:rowOff>276225</xdr:rowOff>
    </xdr:from>
    <xdr:to>
      <xdr:col>9</xdr:col>
      <xdr:colOff>142875</xdr:colOff>
      <xdr:row>15</xdr:row>
      <xdr:rowOff>64535</xdr:rowOff>
    </xdr:to>
    <xdr:grpSp>
      <xdr:nvGrpSpPr>
        <xdr:cNvPr id="11" name="Group 10"/>
        <xdr:cNvGrpSpPr/>
      </xdr:nvGrpSpPr>
      <xdr:grpSpPr>
        <a:xfrm>
          <a:off x="4810125" y="609600"/>
          <a:ext cx="3476625" cy="2760110"/>
          <a:chOff x="4810125" y="609600"/>
          <a:chExt cx="3476625" cy="2760110"/>
        </a:xfrm>
      </xdr:grpSpPr>
      <xdr:grpSp>
        <xdr:nvGrpSpPr>
          <xdr:cNvPr id="36" name="Group 35"/>
          <xdr:cNvGrpSpPr/>
        </xdr:nvGrpSpPr>
        <xdr:grpSpPr>
          <a:xfrm>
            <a:off x="4810125" y="609600"/>
            <a:ext cx="3476625" cy="2760110"/>
            <a:chOff x="4267200" y="971550"/>
            <a:chExt cx="3476625" cy="2569610"/>
          </a:xfrm>
        </xdr:grpSpPr>
        <xdr:grpSp>
          <xdr:nvGrpSpPr>
            <xdr:cNvPr id="31" name="Group 30"/>
            <xdr:cNvGrpSpPr/>
          </xdr:nvGrpSpPr>
          <xdr:grpSpPr>
            <a:xfrm rot="18606203">
              <a:off x="5162550" y="600075"/>
              <a:ext cx="1685925" cy="3476625"/>
              <a:chOff x="4562475" y="295275"/>
              <a:chExt cx="1685925" cy="3476625"/>
            </a:xfrm>
          </xdr:grpSpPr>
          <xdr:grpSp>
            <xdr:nvGrpSpPr>
              <xdr:cNvPr id="5" name="Group 4"/>
              <xdr:cNvGrpSpPr/>
            </xdr:nvGrpSpPr>
            <xdr:grpSpPr>
              <a:xfrm>
                <a:off x="5181600" y="781050"/>
                <a:ext cx="790575" cy="2676524"/>
                <a:chOff x="4638675" y="1352550"/>
                <a:chExt cx="790575" cy="2676524"/>
              </a:xfrm>
            </xdr:grpSpPr>
            <xdr:sp macro="" textlink="">
              <xdr:nvSpPr>
                <xdr:cNvPr id="4" name="Can 3"/>
                <xdr:cNvSpPr/>
              </xdr:nvSpPr>
              <xdr:spPr>
                <a:xfrm>
                  <a:off x="4867275" y="3314700"/>
                  <a:ext cx="333375" cy="714374"/>
                </a:xfrm>
                <a:prstGeom prst="can">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endParaRPr lang="en-GB" sz="1100"/>
                </a:p>
              </xdr:txBody>
            </xdr:sp>
            <xdr:sp macro="" textlink="">
              <xdr:nvSpPr>
                <xdr:cNvPr id="3" name="Can 2"/>
                <xdr:cNvSpPr/>
              </xdr:nvSpPr>
              <xdr:spPr>
                <a:xfrm>
                  <a:off x="4748212" y="1943099"/>
                  <a:ext cx="571500" cy="1590675"/>
                </a:xfrm>
                <a:prstGeom prst="can">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endParaRPr lang="en-GB" sz="1100"/>
                </a:p>
              </xdr:txBody>
            </xdr:sp>
            <xdr:sp macro="" textlink="">
              <xdr:nvSpPr>
                <xdr:cNvPr id="2" name="Can 1"/>
                <xdr:cNvSpPr/>
              </xdr:nvSpPr>
              <xdr:spPr>
                <a:xfrm>
                  <a:off x="4638675" y="1352550"/>
                  <a:ext cx="790575" cy="819150"/>
                </a:xfrm>
                <a:prstGeom prst="can">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endParaRPr lang="en-GB" sz="1100"/>
                </a:p>
              </xdr:txBody>
            </xdr:sp>
          </xdr:grpSp>
          <xdr:cxnSp macro="">
            <xdr:nvCxnSpPr>
              <xdr:cNvPr id="7" name="Straight Connector 6"/>
              <xdr:cNvCxnSpPr/>
            </xdr:nvCxnSpPr>
            <xdr:spPr>
              <a:xfrm flipV="1">
                <a:off x="5991225" y="304800"/>
                <a:ext cx="0" cy="4476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V="1">
                <a:off x="5191125" y="295275"/>
                <a:ext cx="0" cy="4476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V="1">
                <a:off x="5857875" y="3028951"/>
                <a:ext cx="0" cy="7334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V="1">
                <a:off x="5972175" y="1609726"/>
                <a:ext cx="0" cy="3809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V="1">
                <a:off x="5276850" y="3038476"/>
                <a:ext cx="0" cy="733424"/>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3" name="Group 12"/>
              <xdr:cNvGrpSpPr/>
            </xdr:nvGrpSpPr>
            <xdr:grpSpPr>
              <a:xfrm>
                <a:off x="6019800" y="2219325"/>
                <a:ext cx="219075" cy="657224"/>
                <a:chOff x="4638675" y="1352550"/>
                <a:chExt cx="790575" cy="2676524"/>
              </a:xfrm>
            </xdr:grpSpPr>
            <xdr:sp macro="" textlink="">
              <xdr:nvSpPr>
                <xdr:cNvPr id="14" name="Can 13"/>
                <xdr:cNvSpPr/>
              </xdr:nvSpPr>
              <xdr:spPr>
                <a:xfrm>
                  <a:off x="4867275" y="3314700"/>
                  <a:ext cx="333375" cy="714374"/>
                </a:xfrm>
                <a:prstGeom prst="can">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endParaRPr lang="en-GB" sz="1100"/>
                </a:p>
              </xdr:txBody>
            </xdr:sp>
            <xdr:sp macro="" textlink="">
              <xdr:nvSpPr>
                <xdr:cNvPr id="15" name="Can 14"/>
                <xdr:cNvSpPr/>
              </xdr:nvSpPr>
              <xdr:spPr>
                <a:xfrm>
                  <a:off x="4748212" y="1943099"/>
                  <a:ext cx="571500" cy="1590675"/>
                </a:xfrm>
                <a:prstGeom prst="can">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endParaRPr lang="en-GB" sz="1100"/>
                </a:p>
              </xdr:txBody>
            </xdr:sp>
            <xdr:sp macro="" textlink="">
              <xdr:nvSpPr>
                <xdr:cNvPr id="16" name="Can 15"/>
                <xdr:cNvSpPr/>
              </xdr:nvSpPr>
              <xdr:spPr>
                <a:xfrm>
                  <a:off x="4638675" y="1352550"/>
                  <a:ext cx="790575" cy="819150"/>
                </a:xfrm>
                <a:prstGeom prst="can">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endParaRPr lang="en-GB" sz="1100"/>
                </a:p>
              </xdr:txBody>
            </xdr:sp>
          </xdr:grpSp>
          <xdr:sp macro="" textlink="">
            <xdr:nvSpPr>
              <xdr:cNvPr id="17" name="Rectangle 16"/>
              <xdr:cNvSpPr/>
            </xdr:nvSpPr>
            <xdr:spPr>
              <a:xfrm>
                <a:off x="5829300" y="2505075"/>
                <a:ext cx="257175" cy="1428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cxnSp macro="">
            <xdr:nvCxnSpPr>
              <xdr:cNvPr id="19" name="Straight Connector 18"/>
              <xdr:cNvCxnSpPr/>
            </xdr:nvCxnSpPr>
            <xdr:spPr>
              <a:xfrm flipV="1">
                <a:off x="6248400" y="1790701"/>
                <a:ext cx="0" cy="3809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xdr:cNvCxnSpPr/>
            </xdr:nvCxnSpPr>
            <xdr:spPr>
              <a:xfrm flipH="1">
                <a:off x="4562475" y="876300"/>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Straight Connector 21"/>
              <xdr:cNvCxnSpPr/>
            </xdr:nvCxnSpPr>
            <xdr:spPr>
              <a:xfrm flipH="1">
                <a:off x="4600575" y="3448050"/>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Straight Arrow Connector 23"/>
              <xdr:cNvCxnSpPr/>
            </xdr:nvCxnSpPr>
            <xdr:spPr>
              <a:xfrm>
                <a:off x="5200650" y="466725"/>
                <a:ext cx="7905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25"/>
              <xdr:cNvCxnSpPr/>
            </xdr:nvCxnSpPr>
            <xdr:spPr>
              <a:xfrm>
                <a:off x="4772025" y="876300"/>
                <a:ext cx="0" cy="25717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xdr:cNvCxnSpPr/>
            </xdr:nvCxnSpPr>
            <xdr:spPr>
              <a:xfrm>
                <a:off x="5972175" y="1905000"/>
                <a:ext cx="2762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Straight Arrow Connector 28"/>
              <xdr:cNvCxnSpPr/>
            </xdr:nvCxnSpPr>
            <xdr:spPr>
              <a:xfrm>
                <a:off x="5267325" y="3705225"/>
                <a:ext cx="5905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Straight Arrow Connector 52"/>
              <xdr:cNvCxnSpPr/>
            </xdr:nvCxnSpPr>
            <xdr:spPr>
              <a:xfrm>
                <a:off x="4897714" y="1900829"/>
                <a:ext cx="2762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flipV="1">
                <a:off x="5174187" y="1534601"/>
                <a:ext cx="0" cy="3809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3" name="Straight Connector 62"/>
              <xdr:cNvCxnSpPr/>
            </xdr:nvCxnSpPr>
            <xdr:spPr>
              <a:xfrm flipV="1">
                <a:off x="4903204" y="1553780"/>
                <a:ext cx="0" cy="380999"/>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32" name="TextBox 31"/>
            <xdr:cNvSpPr txBox="1"/>
          </xdr:nvSpPr>
          <xdr:spPr>
            <a:xfrm>
              <a:off x="5334000" y="2886075"/>
              <a:ext cx="2662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FF0000"/>
                  </a:solidFill>
                </a:rPr>
                <a:t>A</a:t>
              </a:r>
            </a:p>
          </xdr:txBody>
        </xdr:sp>
        <xdr:sp macro="" textlink="">
          <xdr:nvSpPr>
            <xdr:cNvPr id="33" name="TextBox 32"/>
            <xdr:cNvSpPr txBox="1"/>
          </xdr:nvSpPr>
          <xdr:spPr>
            <a:xfrm>
              <a:off x="4686300" y="971550"/>
              <a:ext cx="2662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FF0000"/>
                  </a:solidFill>
                </a:rPr>
                <a:t>B</a:t>
              </a:r>
            </a:p>
          </xdr:txBody>
        </xdr:sp>
        <xdr:sp macro="" textlink="">
          <xdr:nvSpPr>
            <xdr:cNvPr id="34" name="TextBox 33"/>
            <xdr:cNvSpPr txBox="1"/>
          </xdr:nvSpPr>
          <xdr:spPr>
            <a:xfrm>
              <a:off x="6124575" y="1485900"/>
              <a:ext cx="2714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FF0000"/>
                  </a:solidFill>
                </a:rPr>
                <a:t>D</a:t>
              </a:r>
            </a:p>
          </xdr:txBody>
        </xdr:sp>
        <xdr:sp macro="" textlink="">
          <xdr:nvSpPr>
            <xdr:cNvPr id="35" name="TextBox 34"/>
            <xdr:cNvSpPr txBox="1"/>
          </xdr:nvSpPr>
          <xdr:spPr>
            <a:xfrm>
              <a:off x="7429500" y="3276600"/>
              <a:ext cx="2662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FF0000"/>
                  </a:solidFill>
                </a:rPr>
                <a:t>C</a:t>
              </a:r>
            </a:p>
          </xdr:txBody>
        </xdr:sp>
        <xdr:sp macro="" textlink="">
          <xdr:nvSpPr>
            <xdr:cNvPr id="52" name="TextBox 51"/>
            <xdr:cNvSpPr txBox="1"/>
          </xdr:nvSpPr>
          <xdr:spPr>
            <a:xfrm>
              <a:off x="5419725" y="2286000"/>
              <a:ext cx="2535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FF0000"/>
                  </a:solidFill>
                </a:rPr>
                <a:t>E</a:t>
              </a:r>
            </a:p>
          </xdr:txBody>
        </xdr:sp>
      </xdr:grpSp>
      <xdr:sp macro="" textlink="">
        <xdr:nvSpPr>
          <xdr:cNvPr id="6" name="Cube 5"/>
          <xdr:cNvSpPr/>
        </xdr:nvSpPr>
        <xdr:spPr>
          <a:xfrm rot="13193316" flipV="1">
            <a:off x="6092093" y="2604054"/>
            <a:ext cx="772070" cy="125229"/>
          </a:xfrm>
          <a:prstGeom prst="cube">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6</xdr:row>
      <xdr:rowOff>161925</xdr:rowOff>
    </xdr:from>
    <xdr:to>
      <xdr:col>7</xdr:col>
      <xdr:colOff>438150</xdr:colOff>
      <xdr:row>28</xdr:row>
      <xdr:rowOff>142875</xdr:rowOff>
    </xdr:to>
    <xdr:grpSp>
      <xdr:nvGrpSpPr>
        <xdr:cNvPr id="42" name="Group 41"/>
        <xdr:cNvGrpSpPr/>
      </xdr:nvGrpSpPr>
      <xdr:grpSpPr>
        <a:xfrm>
          <a:off x="1333500" y="1609725"/>
          <a:ext cx="3371850" cy="4171950"/>
          <a:chOff x="1447800" y="1590675"/>
          <a:chExt cx="3371850" cy="4171950"/>
        </a:xfrm>
      </xdr:grpSpPr>
      <xdr:grpSp>
        <xdr:nvGrpSpPr>
          <xdr:cNvPr id="25" name="Group 24"/>
          <xdr:cNvGrpSpPr/>
        </xdr:nvGrpSpPr>
        <xdr:grpSpPr>
          <a:xfrm>
            <a:off x="1447800" y="1590675"/>
            <a:ext cx="3248025" cy="4171950"/>
            <a:chOff x="1647825" y="1114425"/>
            <a:chExt cx="3248025" cy="4171950"/>
          </a:xfrm>
        </xdr:grpSpPr>
        <xdr:sp macro="" textlink="">
          <xdr:nvSpPr>
            <xdr:cNvPr id="2" name="Rectangle 1"/>
            <xdr:cNvSpPr/>
          </xdr:nvSpPr>
          <xdr:spPr>
            <a:xfrm>
              <a:off x="1990725" y="1381125"/>
              <a:ext cx="2809875" cy="3600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n-GB" sz="1100"/>
                <a:t>Top</a:t>
              </a:r>
            </a:p>
          </xdr:txBody>
        </xdr:sp>
        <xdr:sp macro="" textlink="">
          <xdr:nvSpPr>
            <xdr:cNvPr id="9" name="Oval 8"/>
            <xdr:cNvSpPr/>
          </xdr:nvSpPr>
          <xdr:spPr>
            <a:xfrm>
              <a:off x="2371725" y="2447925"/>
              <a:ext cx="2066925" cy="2066925"/>
            </a:xfrm>
            <a:prstGeom prst="ellipse">
              <a:avLst/>
            </a:prstGeom>
            <a:solidFill>
              <a:schemeClr val="bg2">
                <a:lumMod val="7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GB" sz="1100">
                <a:ln w="9525">
                  <a:solidFill>
                    <a:schemeClr val="tx1"/>
                  </a:solidFill>
                </a:ln>
              </a:endParaRPr>
            </a:p>
          </xdr:txBody>
        </xdr:sp>
        <xdr:sp macro="" textlink="">
          <xdr:nvSpPr>
            <xdr:cNvPr id="10" name="Oval 9"/>
            <xdr:cNvSpPr/>
          </xdr:nvSpPr>
          <xdr:spPr>
            <a:xfrm>
              <a:off x="2519363" y="2595562"/>
              <a:ext cx="1771649" cy="1771650"/>
            </a:xfrm>
            <a:prstGeom prst="ellips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GB" sz="1100">
                <a:ln w="9525">
                  <a:solidFill>
                    <a:schemeClr val="tx1"/>
                  </a:solidFill>
                </a:ln>
              </a:endParaRPr>
            </a:p>
          </xdr:txBody>
        </xdr:sp>
        <xdr:cxnSp macro="">
          <xdr:nvCxnSpPr>
            <xdr:cNvPr id="4" name="Straight Connector 3"/>
            <xdr:cNvCxnSpPr/>
          </xdr:nvCxnSpPr>
          <xdr:spPr>
            <a:xfrm>
              <a:off x="3397556" y="1114425"/>
              <a:ext cx="15263" cy="4171950"/>
            </a:xfrm>
            <a:prstGeom prst="line">
              <a:avLst/>
            </a:prstGeom>
            <a:ln>
              <a:prstDash val="lgDashDot"/>
            </a:ln>
          </xdr:spPr>
          <xdr:style>
            <a:lnRef idx="1">
              <a:schemeClr val="dk1"/>
            </a:lnRef>
            <a:fillRef idx="0">
              <a:schemeClr val="dk1"/>
            </a:fillRef>
            <a:effectRef idx="0">
              <a:schemeClr val="dk1"/>
            </a:effectRef>
            <a:fontRef idx="minor">
              <a:schemeClr val="tx1"/>
            </a:fontRef>
          </xdr:style>
        </xdr:cxnSp>
        <xdr:cxnSp macro="">
          <xdr:nvCxnSpPr>
            <xdr:cNvPr id="17" name="Straight Connector 16"/>
            <xdr:cNvCxnSpPr/>
          </xdr:nvCxnSpPr>
          <xdr:spPr>
            <a:xfrm>
              <a:off x="1990725" y="3433763"/>
              <a:ext cx="523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xdr:cNvCxnSpPr/>
          </xdr:nvCxnSpPr>
          <xdr:spPr>
            <a:xfrm>
              <a:off x="1995488" y="3514726"/>
              <a:ext cx="523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a:off x="4281488" y="3433764"/>
              <a:ext cx="523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Straight Connector 19"/>
            <xdr:cNvCxnSpPr/>
          </xdr:nvCxnSpPr>
          <xdr:spPr>
            <a:xfrm>
              <a:off x="4281488" y="3514727"/>
              <a:ext cx="52387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 name="Rectangle 10"/>
            <xdr:cNvSpPr/>
          </xdr:nvSpPr>
          <xdr:spPr>
            <a:xfrm>
              <a:off x="1952625" y="3448338"/>
              <a:ext cx="2943225" cy="4543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 name="Straight Connector 7"/>
            <xdr:cNvCxnSpPr/>
          </xdr:nvCxnSpPr>
          <xdr:spPr>
            <a:xfrm>
              <a:off x="1647825" y="3481387"/>
              <a:ext cx="3133725" cy="0"/>
            </a:xfrm>
            <a:prstGeom prst="line">
              <a:avLst/>
            </a:prstGeom>
            <a:ln>
              <a:prstDash val="lgDashDot"/>
            </a:ln>
          </xdr:spPr>
          <xdr:style>
            <a:lnRef idx="1">
              <a:schemeClr val="dk1"/>
            </a:lnRef>
            <a:fillRef idx="0">
              <a:schemeClr val="dk1"/>
            </a:fillRef>
            <a:effectRef idx="0">
              <a:schemeClr val="dk1"/>
            </a:effectRef>
            <a:fontRef idx="minor">
              <a:schemeClr val="tx1"/>
            </a:fontRef>
          </xdr:style>
        </xdr:cxnSp>
      </xdr:grpSp>
      <xdr:cxnSp macro="">
        <xdr:nvCxnSpPr>
          <xdr:cNvPr id="27" name="Straight Arrow Connector 26"/>
          <xdr:cNvCxnSpPr/>
        </xdr:nvCxnSpPr>
        <xdr:spPr>
          <a:xfrm>
            <a:off x="1800225" y="5600700"/>
            <a:ext cx="28194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xdr:cNvCxnSpPr/>
        </xdr:nvCxnSpPr>
        <xdr:spPr>
          <a:xfrm>
            <a:off x="1762125" y="1695450"/>
            <a:ext cx="14382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Straight Arrow Connector 30"/>
          <xdr:cNvCxnSpPr/>
        </xdr:nvCxnSpPr>
        <xdr:spPr>
          <a:xfrm flipV="1">
            <a:off x="1533525" y="3952875"/>
            <a:ext cx="0" cy="14954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xdr:nvCxnSpPr>
        <xdr:spPr>
          <a:xfrm flipV="1">
            <a:off x="4819650" y="1857375"/>
            <a:ext cx="0" cy="360045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Straight Arrow Connector 34"/>
          <xdr:cNvCxnSpPr/>
        </xdr:nvCxnSpPr>
        <xdr:spPr>
          <a:xfrm flipH="1" flipV="1">
            <a:off x="2857500" y="2962275"/>
            <a:ext cx="695325" cy="19621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xdr:cNvCxnSpPr/>
        </xdr:nvCxnSpPr>
        <xdr:spPr>
          <a:xfrm flipH="1" flipV="1">
            <a:off x="1552575" y="2886076"/>
            <a:ext cx="1581150" cy="86677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29"/>
  <sheetViews>
    <sheetView tabSelected="1" workbookViewId="0">
      <selection activeCell="D33" sqref="D33"/>
    </sheetView>
  </sheetViews>
  <sheetFormatPr defaultRowHeight="15" x14ac:dyDescent="0.25"/>
  <cols>
    <col min="1" max="1" width="3.5703125" style="2" customWidth="1"/>
    <col min="2" max="2" width="51.42578125" bestFit="1" customWidth="1"/>
    <col min="3" max="6" width="9.140625" style="2"/>
    <col min="7" max="7" width="12.28515625" style="2" bestFit="1" customWidth="1"/>
    <col min="8" max="8" width="9.140625" style="2"/>
  </cols>
  <sheetData>
    <row r="1" spans="1:15" ht="26.25" x14ac:dyDescent="0.4">
      <c r="B1" s="30" t="s">
        <v>38</v>
      </c>
    </row>
    <row r="2" spans="1:15" ht="26.25" x14ac:dyDescent="0.4">
      <c r="B2" s="30" t="s">
        <v>48</v>
      </c>
    </row>
    <row r="3" spans="1:15" ht="27.75" customHeight="1" x14ac:dyDescent="0.25">
      <c r="B3" s="47" t="s">
        <v>56</v>
      </c>
      <c r="C3" s="47"/>
      <c r="D3" s="39"/>
      <c r="K3" s="44" t="s">
        <v>55</v>
      </c>
      <c r="L3" s="45"/>
      <c r="M3" s="45"/>
      <c r="N3" s="45"/>
      <c r="O3" s="46"/>
    </row>
    <row r="4" spans="1:15" x14ac:dyDescent="0.25">
      <c r="B4" s="1" t="s">
        <v>7</v>
      </c>
      <c r="K4" s="1" t="s">
        <v>31</v>
      </c>
      <c r="L4" s="1"/>
      <c r="M4" s="1" t="s">
        <v>30</v>
      </c>
      <c r="N4" s="1"/>
      <c r="O4" s="1" t="s">
        <v>32</v>
      </c>
    </row>
    <row r="5" spans="1:15" x14ac:dyDescent="0.25">
      <c r="B5" s="3" t="s">
        <v>4</v>
      </c>
      <c r="C5" s="31" t="s">
        <v>1</v>
      </c>
    </row>
    <row r="6" spans="1:15" x14ac:dyDescent="0.25">
      <c r="K6" s="3" t="s">
        <v>26</v>
      </c>
      <c r="M6" s="3" t="s">
        <v>20</v>
      </c>
      <c r="O6" s="3" t="s">
        <v>1</v>
      </c>
    </row>
    <row r="7" spans="1:15" x14ac:dyDescent="0.25">
      <c r="B7" s="1" t="s">
        <v>8</v>
      </c>
      <c r="K7" s="3" t="s">
        <v>27</v>
      </c>
      <c r="M7" s="3" t="s">
        <v>21</v>
      </c>
      <c r="O7" s="3" t="s">
        <v>2</v>
      </c>
    </row>
    <row r="8" spans="1:15" x14ac:dyDescent="0.25">
      <c r="A8" s="40" t="s">
        <v>57</v>
      </c>
      <c r="B8" s="3" t="s">
        <v>0</v>
      </c>
      <c r="C8" s="31">
        <v>900</v>
      </c>
      <c r="D8" s="9" t="str">
        <f>C5</f>
        <v>mm</v>
      </c>
      <c r="E8" s="8"/>
      <c r="K8" s="3" t="s">
        <v>28</v>
      </c>
      <c r="M8" s="3" t="s">
        <v>22</v>
      </c>
      <c r="O8" s="3" t="s">
        <v>3</v>
      </c>
    </row>
    <row r="9" spans="1:15" x14ac:dyDescent="0.25">
      <c r="A9" s="40" t="s">
        <v>58</v>
      </c>
      <c r="B9" s="3" t="s">
        <v>6</v>
      </c>
      <c r="C9" s="31">
        <v>160</v>
      </c>
      <c r="D9" s="9" t="str">
        <f>C5</f>
        <v>mm</v>
      </c>
      <c r="E9" s="8"/>
      <c r="K9" s="3" t="s">
        <v>29</v>
      </c>
      <c r="M9" s="3"/>
      <c r="O9" s="3"/>
    </row>
    <row r="10" spans="1:15" x14ac:dyDescent="0.25">
      <c r="A10" s="40" t="s">
        <v>59</v>
      </c>
      <c r="B10" s="3" t="s">
        <v>5</v>
      </c>
      <c r="C10" s="31">
        <v>130</v>
      </c>
      <c r="D10" s="9" t="str">
        <f>C5</f>
        <v>mm</v>
      </c>
      <c r="E10" s="8"/>
      <c r="K10" s="3"/>
      <c r="M10" s="3"/>
      <c r="O10" s="3"/>
    </row>
    <row r="11" spans="1:15" x14ac:dyDescent="0.25">
      <c r="A11" s="40" t="s">
        <v>60</v>
      </c>
      <c r="B11" s="3" t="s">
        <v>67</v>
      </c>
      <c r="C11" s="31">
        <v>50</v>
      </c>
      <c r="D11" s="9" t="str">
        <f>C5</f>
        <v>mm</v>
      </c>
      <c r="E11" s="8"/>
      <c r="K11" s="3"/>
      <c r="M11" s="3"/>
      <c r="O11" s="3"/>
    </row>
    <row r="12" spans="1:15" x14ac:dyDescent="0.25">
      <c r="A12" s="40" t="s">
        <v>68</v>
      </c>
      <c r="B12" s="3" t="s">
        <v>69</v>
      </c>
      <c r="C12" s="31">
        <v>50</v>
      </c>
      <c r="D12" s="9" t="str">
        <f>C5</f>
        <v>mm</v>
      </c>
      <c r="E12" s="8"/>
      <c r="K12" s="3"/>
      <c r="M12" s="3"/>
      <c r="O12" s="3"/>
    </row>
    <row r="13" spans="1:15" x14ac:dyDescent="0.25">
      <c r="D13" s="9"/>
      <c r="E13" s="8"/>
      <c r="K13" s="3"/>
      <c r="M13" s="3"/>
      <c r="O13" s="3"/>
    </row>
    <row r="14" spans="1:15" x14ac:dyDescent="0.25">
      <c r="B14" s="1" t="s">
        <v>9</v>
      </c>
      <c r="D14" s="9"/>
      <c r="E14" s="8"/>
      <c r="K14" s="3"/>
      <c r="M14" s="3"/>
      <c r="O14" s="3"/>
    </row>
    <row r="15" spans="1:15" x14ac:dyDescent="0.25">
      <c r="B15" s="3" t="s">
        <v>10</v>
      </c>
      <c r="C15" s="32">
        <v>12</v>
      </c>
      <c r="D15" s="9" t="str">
        <f>C5</f>
        <v>mm</v>
      </c>
      <c r="E15" s="8"/>
      <c r="K15" s="3"/>
      <c r="M15" s="3"/>
      <c r="O15" s="3"/>
    </row>
    <row r="16" spans="1:15" x14ac:dyDescent="0.25">
      <c r="B16" s="3" t="s">
        <v>19</v>
      </c>
      <c r="C16" s="31" t="s">
        <v>20</v>
      </c>
      <c r="D16" s="9"/>
      <c r="E16" s="8"/>
    </row>
    <row r="17" spans="1:8" x14ac:dyDescent="0.25">
      <c r="D17" s="9"/>
      <c r="E17" s="8"/>
    </row>
    <row r="18" spans="1:8" x14ac:dyDescent="0.25">
      <c r="B18" s="1" t="s">
        <v>23</v>
      </c>
      <c r="D18" s="9"/>
      <c r="E18" s="8"/>
    </row>
    <row r="19" spans="1:8" x14ac:dyDescent="0.25">
      <c r="B19" s="3" t="s">
        <v>24</v>
      </c>
      <c r="C19" s="31">
        <v>6</v>
      </c>
      <c r="D19" s="9" t="str">
        <f>C5</f>
        <v>mm</v>
      </c>
      <c r="E19" s="8"/>
    </row>
    <row r="20" spans="1:8" x14ac:dyDescent="0.25">
      <c r="B20" s="3" t="s">
        <v>25</v>
      </c>
      <c r="C20" s="31" t="s">
        <v>26</v>
      </c>
      <c r="D20" s="10"/>
    </row>
    <row r="23" spans="1:8" x14ac:dyDescent="0.25">
      <c r="A23" s="5"/>
      <c r="B23" s="4" t="s">
        <v>11</v>
      </c>
      <c r="C23" s="43" t="s">
        <v>13</v>
      </c>
      <c r="D23" s="43"/>
      <c r="E23" s="43" t="s">
        <v>14</v>
      </c>
      <c r="F23" s="43"/>
      <c r="G23" s="7" t="s">
        <v>16</v>
      </c>
      <c r="H23"/>
    </row>
    <row r="24" spans="1:8" x14ac:dyDescent="0.25">
      <c r="A24" s="41" t="s">
        <v>49</v>
      </c>
      <c r="B24" s="3" t="s">
        <v>12</v>
      </c>
      <c r="C24" s="5">
        <f>C8+5+(2*C19)+(2*C15)</f>
        <v>941</v>
      </c>
      <c r="D24" s="5" t="str">
        <f t="shared" ref="D24:D29" si="0">$C$5</f>
        <v>mm</v>
      </c>
      <c r="E24" s="5">
        <f>C9+20+C11+C12</f>
        <v>280</v>
      </c>
      <c r="F24" s="5" t="str">
        <f t="shared" ref="F24:F29" si="1">$C$5</f>
        <v>mm</v>
      </c>
      <c r="G24" s="5" t="s">
        <v>36</v>
      </c>
      <c r="H24"/>
    </row>
    <row r="25" spans="1:8" x14ac:dyDescent="0.25">
      <c r="A25" s="41" t="s">
        <v>50</v>
      </c>
      <c r="B25" s="3" t="s">
        <v>15</v>
      </c>
      <c r="C25" s="5">
        <f>E24</f>
        <v>280</v>
      </c>
      <c r="D25" s="5" t="str">
        <f t="shared" si="0"/>
        <v>mm</v>
      </c>
      <c r="E25" s="5">
        <f>C9+20</f>
        <v>180</v>
      </c>
      <c r="F25" s="5" t="str">
        <f t="shared" si="1"/>
        <v>mm</v>
      </c>
      <c r="G25" s="5" t="s">
        <v>36</v>
      </c>
      <c r="H25"/>
    </row>
    <row r="26" spans="1:8" x14ac:dyDescent="0.25">
      <c r="A26" s="41" t="s">
        <v>51</v>
      </c>
      <c r="B26" s="3" t="s">
        <v>17</v>
      </c>
      <c r="C26" s="5">
        <f>C25</f>
        <v>280</v>
      </c>
      <c r="D26" s="5" t="str">
        <f t="shared" si="0"/>
        <v>mm</v>
      </c>
      <c r="E26" s="5">
        <f>E25</f>
        <v>180</v>
      </c>
      <c r="F26" s="5" t="str">
        <f t="shared" si="1"/>
        <v>mm</v>
      </c>
      <c r="G26" s="5" t="s">
        <v>36</v>
      </c>
      <c r="H26"/>
    </row>
    <row r="27" spans="1:8" x14ac:dyDescent="0.25">
      <c r="A27" s="41" t="s">
        <v>52</v>
      </c>
      <c r="B27" s="3" t="s">
        <v>18</v>
      </c>
      <c r="C27" s="6">
        <f>C24</f>
        <v>941</v>
      </c>
      <c r="D27" s="5" t="str">
        <f t="shared" si="0"/>
        <v>mm</v>
      </c>
      <c r="E27" s="5">
        <f>E25+(C15*2)</f>
        <v>204</v>
      </c>
      <c r="F27" s="5" t="str">
        <f t="shared" si="1"/>
        <v>mm</v>
      </c>
      <c r="G27" s="5" t="s">
        <v>36</v>
      </c>
      <c r="H27"/>
    </row>
    <row r="28" spans="1:8" x14ac:dyDescent="0.25">
      <c r="A28" s="41" t="s">
        <v>53</v>
      </c>
      <c r="B28" s="3" t="s">
        <v>33</v>
      </c>
      <c r="C28" s="5">
        <f>C26</f>
        <v>280</v>
      </c>
      <c r="D28" s="5" t="str">
        <f t="shared" si="0"/>
        <v>mm</v>
      </c>
      <c r="E28" s="5">
        <f>E26</f>
        <v>180</v>
      </c>
      <c r="F28" s="5" t="str">
        <f t="shared" si="1"/>
        <v>mm</v>
      </c>
      <c r="G28" s="5" t="s">
        <v>36</v>
      </c>
      <c r="H28"/>
    </row>
    <row r="29" spans="1:8" x14ac:dyDescent="0.25">
      <c r="A29" s="41" t="s">
        <v>54</v>
      </c>
      <c r="B29" s="3" t="s">
        <v>34</v>
      </c>
      <c r="C29" s="6">
        <f>(C10*3.14)/2</f>
        <v>204.1</v>
      </c>
      <c r="D29" s="5" t="str">
        <f t="shared" si="0"/>
        <v>mm</v>
      </c>
      <c r="E29" s="5">
        <f>C15</f>
        <v>12</v>
      </c>
      <c r="F29" s="5" t="str">
        <f t="shared" si="1"/>
        <v>mm</v>
      </c>
      <c r="G29" s="5" t="s">
        <v>37</v>
      </c>
      <c r="H29"/>
    </row>
  </sheetData>
  <mergeCells count="4">
    <mergeCell ref="C23:D23"/>
    <mergeCell ref="E23:F23"/>
    <mergeCell ref="K3:O3"/>
    <mergeCell ref="B3:C3"/>
  </mergeCells>
  <dataValidations count="3">
    <dataValidation type="list" allowBlank="1" showInputMessage="1" showErrorMessage="1" sqref="C5">
      <formula1>$O$6:$O$15</formula1>
    </dataValidation>
    <dataValidation type="list" allowBlank="1" showInputMessage="1" showErrorMessage="1" sqref="C16">
      <formula1>$M$6:$M$15</formula1>
    </dataValidation>
    <dataValidation type="list" allowBlank="1" showInputMessage="1" showErrorMessage="1" sqref="C20">
      <formula1>$K$6:$K$15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3"/>
  <sheetViews>
    <sheetView workbookViewId="0">
      <selection sqref="A1:XFD4"/>
    </sheetView>
  </sheetViews>
  <sheetFormatPr defaultRowHeight="15" x14ac:dyDescent="0.25"/>
  <cols>
    <col min="1" max="1" width="5.7109375" style="2" customWidth="1"/>
    <col min="2" max="2" width="48.42578125" bestFit="1" customWidth="1"/>
    <col min="3" max="8" width="10" customWidth="1"/>
    <col min="9" max="11" width="20" style="2" customWidth="1"/>
  </cols>
  <sheetData>
    <row r="1" spans="1:11" ht="26.25" x14ac:dyDescent="0.4">
      <c r="B1" s="30" t="s">
        <v>38</v>
      </c>
    </row>
    <row r="2" spans="1:11" ht="26.25" x14ac:dyDescent="0.4">
      <c r="B2" s="30" t="s">
        <v>39</v>
      </c>
    </row>
    <row r="3" spans="1:11" ht="15.75" customHeight="1" x14ac:dyDescent="0.4">
      <c r="B3" s="30"/>
    </row>
    <row r="4" spans="1:11" ht="15.75" customHeight="1" x14ac:dyDescent="0.25">
      <c r="B4" s="49" t="s">
        <v>61</v>
      </c>
      <c r="C4" s="49"/>
      <c r="D4" s="49"/>
      <c r="E4" s="49"/>
      <c r="F4" s="49"/>
      <c r="G4" s="49"/>
      <c r="H4" s="49"/>
      <c r="I4" s="49"/>
      <c r="J4" s="49"/>
      <c r="K4" s="49"/>
    </row>
    <row r="5" spans="1:11" ht="15.75" thickBot="1" x14ac:dyDescent="0.3"/>
    <row r="6" spans="1:11" s="1" customFormat="1" ht="26.25" x14ac:dyDescent="0.4">
      <c r="A6" s="36"/>
      <c r="B6" s="33" t="s">
        <v>47</v>
      </c>
      <c r="C6" s="48" t="s">
        <v>40</v>
      </c>
      <c r="D6" s="48"/>
      <c r="E6" s="48" t="s">
        <v>41</v>
      </c>
      <c r="F6" s="48"/>
      <c r="G6" s="48" t="s">
        <v>42</v>
      </c>
      <c r="H6" s="48"/>
      <c r="I6" s="19" t="s">
        <v>43</v>
      </c>
      <c r="J6" s="19" t="s">
        <v>46</v>
      </c>
      <c r="K6" s="20" t="s">
        <v>44</v>
      </c>
    </row>
    <row r="7" spans="1:11" ht="26.25" x14ac:dyDescent="0.4">
      <c r="A7" s="37" t="s">
        <v>49</v>
      </c>
      <c r="B7" s="34" t="str">
        <f>Calculations!B24</f>
        <v>side walls</v>
      </c>
      <c r="C7" s="11">
        <f>Calculations!C24</f>
        <v>941</v>
      </c>
      <c r="D7" s="12" t="str">
        <f>Calculations!D24</f>
        <v>mm</v>
      </c>
      <c r="E7" s="11">
        <f>Calculations!E24</f>
        <v>280</v>
      </c>
      <c r="F7" s="12" t="str">
        <f>Calculations!F24</f>
        <v>mm</v>
      </c>
      <c r="G7" s="13">
        <f>Calculations!$C$15</f>
        <v>12</v>
      </c>
      <c r="H7" s="14" t="str">
        <f>F7</f>
        <v>mm</v>
      </c>
      <c r="I7" s="15" t="str">
        <f>Calculations!$C$16</f>
        <v>plywood</v>
      </c>
      <c r="J7" s="16" t="str">
        <f>Calculations!G24</f>
        <v>x2 Off</v>
      </c>
      <c r="K7" s="21" t="s">
        <v>45</v>
      </c>
    </row>
    <row r="8" spans="1:11" ht="26.25" x14ac:dyDescent="0.4">
      <c r="A8" s="37" t="s">
        <v>50</v>
      </c>
      <c r="B8" s="34" t="str">
        <f>Calculations!B25</f>
        <v>end walls</v>
      </c>
      <c r="C8" s="17">
        <f>Calculations!C25</f>
        <v>280</v>
      </c>
      <c r="D8" s="14" t="str">
        <f>Calculations!D25</f>
        <v>mm</v>
      </c>
      <c r="E8" s="17">
        <f>Calculations!E25</f>
        <v>180</v>
      </c>
      <c r="F8" s="14" t="str">
        <f>Calculations!F25</f>
        <v>mm</v>
      </c>
      <c r="G8" s="13">
        <f>Calculations!$C$15</f>
        <v>12</v>
      </c>
      <c r="H8" s="14" t="str">
        <f t="shared" ref="H8:H13" si="0">F8</f>
        <v>mm</v>
      </c>
      <c r="I8" s="15" t="str">
        <f>Calculations!$C$16</f>
        <v>plywood</v>
      </c>
      <c r="J8" s="16" t="str">
        <f>Calculations!G25</f>
        <v>x2 Off</v>
      </c>
      <c r="K8" s="21" t="s">
        <v>45</v>
      </c>
    </row>
    <row r="9" spans="1:11" ht="26.25" x14ac:dyDescent="0.4">
      <c r="A9" s="37" t="s">
        <v>51</v>
      </c>
      <c r="B9" s="34" t="str">
        <f>Calculations!B26</f>
        <v>dividers</v>
      </c>
      <c r="C9" s="11">
        <f>Calculations!C26</f>
        <v>280</v>
      </c>
      <c r="D9" s="12" t="str">
        <f>Calculations!D26</f>
        <v>mm</v>
      </c>
      <c r="E9" s="11">
        <f>Calculations!E26</f>
        <v>180</v>
      </c>
      <c r="F9" s="12" t="str">
        <f>Calculations!F26</f>
        <v>mm</v>
      </c>
      <c r="G9" s="13">
        <f>Calculations!$C$15</f>
        <v>12</v>
      </c>
      <c r="H9" s="14" t="str">
        <f t="shared" si="0"/>
        <v>mm</v>
      </c>
      <c r="I9" s="15" t="str">
        <f>Calculations!$C$16</f>
        <v>plywood</v>
      </c>
      <c r="J9" s="16" t="str">
        <f>Calculations!G26</f>
        <v>x2 Off</v>
      </c>
      <c r="K9" s="21" t="s">
        <v>45</v>
      </c>
    </row>
    <row r="10" spans="1:11" ht="26.25" x14ac:dyDescent="0.4">
      <c r="A10" s="37" t="s">
        <v>52</v>
      </c>
      <c r="B10" s="34" t="str">
        <f>Calculations!B27</f>
        <v>lid and base</v>
      </c>
      <c r="C10" s="17">
        <f>Calculations!C27</f>
        <v>941</v>
      </c>
      <c r="D10" s="14" t="str">
        <f>Calculations!D27</f>
        <v>mm</v>
      </c>
      <c r="E10" s="17">
        <f>Calculations!E27</f>
        <v>204</v>
      </c>
      <c r="F10" s="14" t="str">
        <f>Calculations!F27</f>
        <v>mm</v>
      </c>
      <c r="G10" s="13">
        <f>Calculations!$C$15</f>
        <v>12</v>
      </c>
      <c r="H10" s="14" t="str">
        <f t="shared" si="0"/>
        <v>mm</v>
      </c>
      <c r="I10" s="15" t="str">
        <f>Calculations!$C$16</f>
        <v>plywood</v>
      </c>
      <c r="J10" s="16" t="str">
        <f>Calculations!G27</f>
        <v>x2 Off</v>
      </c>
      <c r="K10" s="21" t="s">
        <v>45</v>
      </c>
    </row>
    <row r="11" spans="1:11" ht="26.25" x14ac:dyDescent="0.4">
      <c r="A11" s="37"/>
      <c r="B11" s="18"/>
      <c r="C11" s="18"/>
      <c r="D11" s="18"/>
      <c r="E11" s="18"/>
      <c r="F11" s="18"/>
      <c r="G11" s="18" t="s">
        <v>35</v>
      </c>
      <c r="H11" s="18"/>
      <c r="I11" s="22"/>
      <c r="J11" s="22"/>
      <c r="K11" s="23"/>
    </row>
    <row r="12" spans="1:11" ht="26.25" x14ac:dyDescent="0.4">
      <c r="A12" s="37" t="s">
        <v>53</v>
      </c>
      <c r="B12" s="34" t="str">
        <f>Calculations!B28</f>
        <v>end padding</v>
      </c>
      <c r="C12" s="17">
        <f>Calculations!C28</f>
        <v>280</v>
      </c>
      <c r="D12" s="14" t="str">
        <f>Calculations!D28</f>
        <v>mm</v>
      </c>
      <c r="E12" s="17">
        <f>Calculations!E28</f>
        <v>180</v>
      </c>
      <c r="F12" s="14" t="str">
        <f>Calculations!F28</f>
        <v>mm</v>
      </c>
      <c r="G12" s="13">
        <f>Calculations!$C$15</f>
        <v>12</v>
      </c>
      <c r="H12" s="14" t="str">
        <f t="shared" si="0"/>
        <v>mm</v>
      </c>
      <c r="I12" s="15" t="str">
        <f>Calculations!$C$20</f>
        <v>carpet</v>
      </c>
      <c r="J12" s="16" t="str">
        <f>Calculations!G28</f>
        <v>x2 Off</v>
      </c>
      <c r="K12" s="21" t="s">
        <v>45</v>
      </c>
    </row>
    <row r="13" spans="1:11" ht="27" thickBot="1" x14ac:dyDescent="0.45">
      <c r="A13" s="38" t="s">
        <v>54</v>
      </c>
      <c r="B13" s="35" t="str">
        <f>Calculations!B29</f>
        <v>divider cut-out padding strips</v>
      </c>
      <c r="C13" s="24">
        <f>Calculations!C29</f>
        <v>204.1</v>
      </c>
      <c r="D13" s="25" t="str">
        <f>Calculations!D29</f>
        <v>mm</v>
      </c>
      <c r="E13" s="24">
        <f>Calculations!E29</f>
        <v>12</v>
      </c>
      <c r="F13" s="25" t="str">
        <f>Calculations!F29</f>
        <v>mm</v>
      </c>
      <c r="G13" s="26">
        <f>Calculations!$C$15</f>
        <v>12</v>
      </c>
      <c r="H13" s="25" t="str">
        <f t="shared" si="0"/>
        <v>mm</v>
      </c>
      <c r="I13" s="27" t="str">
        <f>Calculations!$C$20</f>
        <v>carpet</v>
      </c>
      <c r="J13" s="28" t="str">
        <f>Calculations!G29</f>
        <v>x4 Off</v>
      </c>
      <c r="K13" s="29" t="s">
        <v>45</v>
      </c>
    </row>
  </sheetData>
  <mergeCells count="4">
    <mergeCell ref="C6:D6"/>
    <mergeCell ref="E6:F6"/>
    <mergeCell ref="G6:H6"/>
    <mergeCell ref="B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29"/>
  <sheetViews>
    <sheetView zoomScaleNormal="100" workbookViewId="0">
      <selection activeCell="N20" sqref="N20"/>
    </sheetView>
  </sheetViews>
  <sheetFormatPr defaultRowHeight="15" x14ac:dyDescent="0.25"/>
  <sheetData>
    <row r="1" spans="1:11" ht="26.25" x14ac:dyDescent="0.4">
      <c r="A1" s="2"/>
      <c r="B1" s="30" t="s">
        <v>38</v>
      </c>
      <c r="I1" s="2"/>
      <c r="J1" s="2"/>
      <c r="K1" s="2"/>
    </row>
    <row r="2" spans="1:11" ht="26.25" x14ac:dyDescent="0.4">
      <c r="A2" s="2"/>
      <c r="B2" s="30" t="s">
        <v>63</v>
      </c>
      <c r="I2" s="2"/>
      <c r="J2" s="2"/>
      <c r="K2" s="2"/>
    </row>
    <row r="3" spans="1:11" ht="15.75" customHeight="1" x14ac:dyDescent="0.4">
      <c r="A3" s="2"/>
      <c r="B3" s="30"/>
      <c r="I3" s="2"/>
      <c r="J3" s="2"/>
      <c r="K3" s="2"/>
    </row>
    <row r="4" spans="1:11" ht="15.75" customHeight="1" x14ac:dyDescent="0.25">
      <c r="A4" s="2"/>
      <c r="B4" s="49" t="s">
        <v>62</v>
      </c>
      <c r="C4" s="49"/>
      <c r="D4" s="49"/>
      <c r="E4" s="49"/>
      <c r="F4" s="49"/>
      <c r="G4" s="49"/>
      <c r="H4" s="49"/>
      <c r="I4" s="49"/>
      <c r="J4" s="49"/>
      <c r="K4" s="49"/>
    </row>
    <row r="6" spans="1:11" x14ac:dyDescent="0.25">
      <c r="B6" t="s">
        <v>70</v>
      </c>
    </row>
    <row r="7" spans="1:11" x14ac:dyDescent="0.25">
      <c r="D7">
        <f>Calculations!E26/2</f>
        <v>90</v>
      </c>
    </row>
    <row r="12" spans="1:11" x14ac:dyDescent="0.25">
      <c r="B12" s="42" t="s">
        <v>66</v>
      </c>
    </row>
    <row r="13" spans="1:11" x14ac:dyDescent="0.25">
      <c r="B13" s="42" t="s">
        <v>64</v>
      </c>
    </row>
    <row r="14" spans="1:11" x14ac:dyDescent="0.25">
      <c r="B14">
        <f>(Calculations!C10+Calculations!C19+Calculations!C19)</f>
        <v>142</v>
      </c>
    </row>
    <row r="17" spans="2:9" x14ac:dyDescent="0.25">
      <c r="I17" s="10">
        <f>Calculations!C26</f>
        <v>280</v>
      </c>
    </row>
    <row r="22" spans="2:9" x14ac:dyDescent="0.25">
      <c r="B22" s="42" t="s">
        <v>65</v>
      </c>
    </row>
    <row r="23" spans="2:9" x14ac:dyDescent="0.25">
      <c r="B23">
        <f>(Calculations!C26-Calculations!C11)/2</f>
        <v>115</v>
      </c>
    </row>
    <row r="29" spans="2:9" x14ac:dyDescent="0.25">
      <c r="E29">
        <f>Calculations!E26</f>
        <v>180</v>
      </c>
    </row>
  </sheetData>
  <mergeCells count="1">
    <mergeCell ref="B4:K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Calculations</vt:lpstr>
      <vt:lpstr>Cutting List</vt:lpstr>
      <vt:lpstr>Divider drawing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Parrish</dc:creator>
  <cp:lastModifiedBy>Mark Parrish</cp:lastModifiedBy>
  <dcterms:created xsi:type="dcterms:W3CDTF">2011-07-23T16:34:31Z</dcterms:created>
  <dcterms:modified xsi:type="dcterms:W3CDTF">2011-07-27T13:22:17Z</dcterms:modified>
</cp:coreProperties>
</file>